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L:\共有データ\99　個人フォルダ\は　林\"/>
    </mc:Choice>
  </mc:AlternateContent>
  <xr:revisionPtr revIDLastSave="0" documentId="13_ncr:1_{5F76C28F-ABC0-4D0C-8D6E-3E06B566DD87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補助事業計画書②" sheetId="19" r:id="rId1"/>
    <sheet name="ExpenseCategoryList" sheetId="2" state="hidden" r:id="rId2"/>
  </sheets>
  <definedNames>
    <definedName name="_Hlk3285324" localSheetId="0">補助事業計画書②!$A$21</definedName>
    <definedName name="_xlnm.Print_Area" localSheetId="0">補助事業計画書②!$A$1:$AK$35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9" l="1"/>
  <c r="K2" i="2"/>
  <c r="E2" i="2"/>
  <c r="I2" i="2" l="1"/>
  <c r="D2" i="2"/>
  <c r="AE16" i="19" s="1"/>
  <c r="AE17" i="19" s="1"/>
  <c r="DA15" i="19"/>
  <c r="CZ15" i="19"/>
  <c r="CY15" i="19"/>
  <c r="CX15" i="19"/>
  <c r="DA14" i="19"/>
  <c r="CZ14" i="19"/>
  <c r="CY14" i="19"/>
  <c r="CX14" i="19"/>
  <c r="DA13" i="19"/>
  <c r="CZ13" i="19"/>
  <c r="CY13" i="19"/>
  <c r="CX13" i="19"/>
  <c r="DA12" i="19"/>
  <c r="CZ12" i="19"/>
  <c r="CY12" i="19"/>
  <c r="CX12" i="19"/>
  <c r="DA11" i="19"/>
  <c r="CZ11" i="19"/>
  <c r="CY11" i="19"/>
  <c r="CX11" i="19"/>
  <c r="F2" i="2" l="1"/>
  <c r="G2" i="2" s="1"/>
  <c r="H2" i="2"/>
  <c r="J2" i="2" s="1"/>
</calcChain>
</file>

<file path=xl/sharedStrings.xml><?xml version="1.0" encoding="utf-8"?>
<sst xmlns="http://schemas.openxmlformats.org/spreadsheetml/2006/main" count="66" uniqueCount="63">
  <si>
    <r>
      <t>Ⅱ．経費明細表</t>
    </r>
    <r>
      <rPr>
        <sz val="8"/>
        <color rgb="FF000000"/>
        <rFont val="ＭＳ ゴシック"/>
        <family val="3"/>
        <charset val="128"/>
      </rPr>
      <t>【必須記入】</t>
    </r>
  </si>
  <si>
    <t>（単位：円）</t>
  </si>
  <si>
    <t>※経費区分には、「①機械装置等費」から「⑬外注費」までの各費目を記入してください。</t>
  </si>
  <si>
    <r>
      <t>Ⅲ．資金調達方法</t>
    </r>
    <r>
      <rPr>
        <sz val="8"/>
        <color rgb="FF000000"/>
        <rFont val="ＭＳ ゴシック"/>
        <family val="3"/>
        <charset val="128"/>
      </rPr>
      <t>【必須記入】</t>
    </r>
  </si>
  <si>
    <t>＜補助対象経費の調達一覧＞　　　　　　　　＜「２．補助金」相当額の手当方法＞(※３)</t>
  </si>
  <si>
    <t>区分</t>
  </si>
  <si>
    <t>※１　補助金額は、Ⅱ．経費明細表（２）補助金交付申請額と一致させること。</t>
  </si>
  <si>
    <t>※３　補助事業が終了してからの精算となりますので、その間の資金の調達方法について、ご記入ください。</t>
  </si>
  <si>
    <t>資金
調達先</t>
    <phoneticPr fontId="11"/>
  </si>
  <si>
    <t>金額（円）</t>
    <phoneticPr fontId="11"/>
  </si>
  <si>
    <t>5.合計額
（※２）</t>
    <phoneticPr fontId="11"/>
  </si>
  <si>
    <t>経費内訳
（単価×回数）</t>
    <phoneticPr fontId="11"/>
  </si>
  <si>
    <t>②広報費</t>
    <rPh sb="1" eb="3">
      <t>コウホウ</t>
    </rPh>
    <rPh sb="3" eb="4">
      <t>ヒ</t>
    </rPh>
    <phoneticPr fontId="11"/>
  </si>
  <si>
    <t>③展示会等出展費</t>
    <rPh sb="1" eb="4">
      <t>テンジカイ</t>
    </rPh>
    <rPh sb="4" eb="5">
      <t>トウ</t>
    </rPh>
    <rPh sb="5" eb="7">
      <t>シュッテン</t>
    </rPh>
    <rPh sb="7" eb="8">
      <t>ヒ</t>
    </rPh>
    <phoneticPr fontId="11"/>
  </si>
  <si>
    <t>④旅費</t>
    <rPh sb="1" eb="3">
      <t>リョヒ</t>
    </rPh>
    <phoneticPr fontId="11"/>
  </si>
  <si>
    <t>⑤開発費</t>
    <rPh sb="1" eb="4">
      <t>カイハツヒ</t>
    </rPh>
    <phoneticPr fontId="11"/>
  </si>
  <si>
    <t>⑥資料購入費</t>
    <rPh sb="1" eb="3">
      <t>シリョウ</t>
    </rPh>
    <rPh sb="3" eb="5">
      <t>コウニュウ</t>
    </rPh>
    <rPh sb="5" eb="6">
      <t>ヒ</t>
    </rPh>
    <phoneticPr fontId="11"/>
  </si>
  <si>
    <t>⑦雑役務費</t>
    <rPh sb="1" eb="3">
      <t>ザツエキ</t>
    </rPh>
    <rPh sb="3" eb="4">
      <t>ム</t>
    </rPh>
    <rPh sb="4" eb="5">
      <t>ヒ</t>
    </rPh>
    <phoneticPr fontId="11"/>
  </si>
  <si>
    <t>⑧借料</t>
    <rPh sb="1" eb="3">
      <t>シャクリョウ</t>
    </rPh>
    <phoneticPr fontId="11"/>
  </si>
  <si>
    <t>⑨専門家謝金</t>
    <rPh sb="1" eb="4">
      <t>センモンカ</t>
    </rPh>
    <rPh sb="4" eb="6">
      <t>シャキン</t>
    </rPh>
    <phoneticPr fontId="11"/>
  </si>
  <si>
    <t>⑩専門家旅費</t>
    <rPh sb="1" eb="4">
      <t>センモンカ</t>
    </rPh>
    <rPh sb="4" eb="6">
      <t>リョヒ</t>
    </rPh>
    <phoneticPr fontId="11"/>
  </si>
  <si>
    <t>⑪設備処分費</t>
    <rPh sb="1" eb="3">
      <t>セツビ</t>
    </rPh>
    <rPh sb="3" eb="5">
      <t>ショブン</t>
    </rPh>
    <rPh sb="5" eb="6">
      <t>ヒ</t>
    </rPh>
    <phoneticPr fontId="11"/>
  </si>
  <si>
    <t>⑫委託費</t>
    <rPh sb="1" eb="3">
      <t>イタク</t>
    </rPh>
    <rPh sb="3" eb="4">
      <t>ヒ</t>
    </rPh>
    <phoneticPr fontId="11"/>
  </si>
  <si>
    <t>⑬外注費</t>
    <rPh sb="1" eb="3">
      <t>ガイチュウ</t>
    </rPh>
    <rPh sb="3" eb="4">
      <t>ヒ</t>
    </rPh>
    <phoneticPr fontId="11"/>
  </si>
  <si>
    <t>No</t>
    <phoneticPr fontId="11"/>
  </si>
  <si>
    <t>区分名称</t>
    <rPh sb="0" eb="2">
      <t>クブン</t>
    </rPh>
    <rPh sb="2" eb="4">
      <t>メイショウ</t>
    </rPh>
    <phoneticPr fontId="11"/>
  </si>
  <si>
    <t>処理フラグ(1:通常、2:設備処分費処理)</t>
    <rPh sb="0" eb="2">
      <t>ショリ</t>
    </rPh>
    <rPh sb="8" eb="10">
      <t>ツウジョウ</t>
    </rPh>
    <rPh sb="13" eb="15">
      <t>セツビ</t>
    </rPh>
    <rPh sb="15" eb="17">
      <t>ショブン</t>
    </rPh>
    <rPh sb="17" eb="18">
      <t>ヒ</t>
    </rPh>
    <rPh sb="18" eb="20">
      <t>ショリ</t>
    </rPh>
    <phoneticPr fontId="11"/>
  </si>
  <si>
    <t>2-1.自己資金</t>
    <phoneticPr fontId="11"/>
  </si>
  <si>
    <t>2-2.金融機関からの借入金</t>
    <phoneticPr fontId="11"/>
  </si>
  <si>
    <t>2-3.その他</t>
    <phoneticPr fontId="11"/>
  </si>
  <si>
    <t>2.持続化補助金（※１）</t>
    <phoneticPr fontId="11"/>
  </si>
  <si>
    <t>3.金融機関からの借入金</t>
    <phoneticPr fontId="11"/>
  </si>
  <si>
    <t>4.その他</t>
    <phoneticPr fontId="11"/>
  </si>
  <si>
    <t>1.自己資金</t>
    <phoneticPr fontId="11"/>
  </si>
  <si>
    <t>※２　合計額は、Ⅱ．経費明細表（１）補助対象経費合計と一致させること。</t>
  </si>
  <si>
    <t>（各項目について記載内容が多い場合は、適宜、行数・ページ数を追加できます。）</t>
  </si>
  <si>
    <t>（１）補助対象経費合計</t>
    <phoneticPr fontId="11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</si>
  <si>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1"/>
  </si>
  <si>
    <t>名　称：</t>
    <phoneticPr fontId="11"/>
  </si>
  <si>
    <t>内容・必要理由</t>
    <phoneticPr fontId="11"/>
  </si>
  <si>
    <t>経費区分</t>
    <phoneticPr fontId="11"/>
  </si>
  <si>
    <t>補助事業計画書②【経費明細表・資金調達方法】</t>
    <phoneticPr fontId="11"/>
  </si>
  <si>
    <t>補助対象経費</t>
    <phoneticPr fontId="11"/>
  </si>
  <si>
    <t>最高金額</t>
    <rPh sb="0" eb="2">
      <t>サイコウ</t>
    </rPh>
    <rPh sb="2" eb="4">
      <t>キンガク</t>
    </rPh>
    <phoneticPr fontId="11"/>
  </si>
  <si>
    <t>補助金申請額</t>
    <rPh sb="0" eb="3">
      <t>ホジョキン</t>
    </rPh>
    <rPh sb="3" eb="5">
      <t>シンセイ</t>
    </rPh>
    <rPh sb="5" eb="6">
      <t>ガク</t>
    </rPh>
    <phoneticPr fontId="11"/>
  </si>
  <si>
    <t>合計額</t>
    <rPh sb="0" eb="2">
      <t>ゴウケイ</t>
    </rPh>
    <rPh sb="2" eb="3">
      <t>ガク</t>
    </rPh>
    <phoneticPr fontId="11"/>
  </si>
  <si>
    <t>補助金申請額*2/3</t>
    <rPh sb="0" eb="3">
      <t>ホジョキン</t>
    </rPh>
    <rPh sb="3" eb="5">
      <t>シンセイ</t>
    </rPh>
    <rPh sb="5" eb="6">
      <t>ガク</t>
    </rPh>
    <phoneticPr fontId="11"/>
  </si>
  <si>
    <t>⑪設備処分費　合計</t>
    <rPh sb="1" eb="3">
      <t>セツビ</t>
    </rPh>
    <rPh sb="3" eb="5">
      <t>ショブン</t>
    </rPh>
    <rPh sb="5" eb="6">
      <t>ヒ</t>
    </rPh>
    <rPh sb="7" eb="9">
      <t>ゴウケイ</t>
    </rPh>
    <phoneticPr fontId="11"/>
  </si>
  <si>
    <t>⑪設備処分費の判定</t>
    <rPh sb="7" eb="9">
      <t>ハンテイ</t>
    </rPh>
    <phoneticPr fontId="11"/>
  </si>
  <si>
    <t>補助対象経費合計/2</t>
    <rPh sb="0" eb="2">
      <t>ホジョ</t>
    </rPh>
    <rPh sb="2" eb="4">
      <t>タイショウ</t>
    </rPh>
    <rPh sb="4" eb="6">
      <t>ケイヒ</t>
    </rPh>
    <rPh sb="6" eb="8">
      <t>ゴウケイ</t>
    </rPh>
    <phoneticPr fontId="11"/>
  </si>
  <si>
    <t>チェックボックスの条件　上限100万円</t>
    <rPh sb="9" eb="11">
      <t>ジョウケン</t>
    </rPh>
    <rPh sb="12" eb="14">
      <t>ジョウゲン</t>
    </rPh>
    <rPh sb="17" eb="19">
      <t>マンエン</t>
    </rPh>
    <phoneticPr fontId="11"/>
  </si>
  <si>
    <r>
      <t>（２）補助金交付申請額</t>
    </r>
    <r>
      <rPr>
        <sz val="12"/>
        <color rgb="FF000000"/>
        <rFont val="ＭＳ ゴシック"/>
        <family val="3"/>
        <charset val="128"/>
      </rPr>
      <t>　　</t>
    </r>
    <r>
      <rPr>
        <sz val="8"/>
        <color rgb="FF000000"/>
        <rFont val="ＭＳ ゴシック"/>
        <family val="3"/>
        <charset val="128"/>
      </rPr>
      <t>　（１）×補助率2/3以内（円未満切捨て）　　　　　</t>
    </r>
    <phoneticPr fontId="11"/>
  </si>
  <si>
    <t>※経費の内訳に関しては、内容がわかるように記載してください。</t>
    <rPh sb="4" eb="6">
      <t>ウチワケ</t>
    </rPh>
    <rPh sb="7" eb="8">
      <t>カン</t>
    </rPh>
    <rPh sb="12" eb="14">
      <t>ナイヨウ</t>
    </rPh>
    <rPh sb="21" eb="23">
      <t>キサイ</t>
    </rPh>
    <phoneticPr fontId="11"/>
  </si>
  <si>
    <t>←（税抜）、（税込）のいずれかを選択ください</t>
    <rPh sb="2" eb="4">
      <t>ゼイヌ</t>
    </rPh>
    <rPh sb="7" eb="9">
      <t>ゼイコ</t>
    </rPh>
    <rPh sb="16" eb="18">
      <t>センタク</t>
    </rPh>
    <phoneticPr fontId="1"/>
  </si>
  <si>
    <t>＊事業者の区分が課税事業者の場合は（税抜）、</t>
    <rPh sb="14" eb="16">
      <t>バアイ</t>
    </rPh>
    <rPh sb="18" eb="20">
      <t>ゼイヌキ</t>
    </rPh>
    <phoneticPr fontId="11"/>
  </si>
  <si>
    <t>　 免税・簡易課税事業者の場合は（税込）を選択してください</t>
    <rPh sb="17" eb="19">
      <t>ゼイコ</t>
    </rPh>
    <phoneticPr fontId="11"/>
  </si>
  <si>
    <t>（税抜）</t>
  </si>
  <si>
    <t>　補助対象経費は（税抜）が初期表示されております。</t>
    <rPh sb="1" eb="5">
      <t>ホジョタイショウ</t>
    </rPh>
    <rPh sb="5" eb="7">
      <t>ケイヒ</t>
    </rPh>
    <rPh sb="9" eb="11">
      <t>ゼイヌ</t>
    </rPh>
    <rPh sb="13" eb="15">
      <t>ショキ</t>
    </rPh>
    <rPh sb="15" eb="17">
      <t>ヒョウジ</t>
    </rPh>
    <phoneticPr fontId="11"/>
  </si>
  <si>
    <t>　（税込）にする場合はプルダウンを選択して変更します。</t>
    <rPh sb="2" eb="4">
      <t>ゼイコ</t>
    </rPh>
    <rPh sb="8" eb="10">
      <t>バアイ</t>
    </rPh>
    <rPh sb="17" eb="19">
      <t>センタク</t>
    </rPh>
    <rPh sb="21" eb="23">
      <t>ヘンコウ</t>
    </rPh>
    <phoneticPr fontId="11"/>
  </si>
  <si>
    <t>(様式３）</t>
    <rPh sb="1" eb="3">
      <t>ヨウシキ</t>
    </rPh>
    <phoneticPr fontId="11"/>
  </si>
  <si>
    <t>※補助対象経費の消費税（税抜・税込）区分については、公募要領Ｐ.21を参照のこと。</t>
    <phoneticPr fontId="11"/>
  </si>
  <si>
    <t>※（２）の上限は１００万円。</t>
    <phoneticPr fontId="11"/>
  </si>
  <si>
    <t>←（２）補助金交付申請額と一致しない場合は色付きセルになります。</t>
    <rPh sb="4" eb="7">
      <t>ホジョキン</t>
    </rPh>
    <rPh sb="7" eb="9">
      <t>コウフ</t>
    </rPh>
    <rPh sb="9" eb="12">
      <t>シンセイガク</t>
    </rPh>
    <rPh sb="13" eb="15">
      <t>イッチ</t>
    </rPh>
    <rPh sb="18" eb="20">
      <t>バアイ</t>
    </rPh>
    <rPh sb="21" eb="23">
      <t>イロツ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</si>
</sst>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0.5"/>
      <color rgb="FF000000"/>
      <name val="ＭＳ ゴシック"/>
      <family val="3"/>
      <charset val="128"/>
    </font>
    <font>
      <b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8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0" fillId="5" borderId="12" xfId="0" applyFill="1" applyBorder="1">
      <alignment vertical="center"/>
    </xf>
    <xf numFmtId="5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Protection="1">
      <alignment vertical="center"/>
    </xf>
    <xf numFmtId="0" fontId="15" fillId="0" borderId="0" xfId="0" applyFont="1" applyProtection="1">
      <alignment vertical="center"/>
    </xf>
    <xf numFmtId="0" fontId="15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13" xfId="0" applyFill="1" applyBorder="1" applyProtection="1">
      <alignment vertical="center"/>
    </xf>
    <xf numFmtId="0" fontId="7" fillId="0" borderId="0" xfId="0" applyFont="1" applyAlignment="1" applyProtection="1">
      <alignment vertical="center"/>
    </xf>
    <xf numFmtId="177" fontId="6" fillId="0" borderId="5" xfId="0" applyNumberFormat="1" applyFont="1" applyFill="1" applyBorder="1" applyAlignment="1" applyProtection="1">
      <alignment horizontal="right" vertical="top" wrapText="1"/>
      <protection locked="0"/>
    </xf>
    <xf numFmtId="177" fontId="6" fillId="0" borderId="6" xfId="0" applyNumberFormat="1" applyFont="1" applyFill="1" applyBorder="1" applyAlignment="1" applyProtection="1">
      <alignment horizontal="right" vertical="top" wrapText="1"/>
      <protection locked="0"/>
    </xf>
    <xf numFmtId="177" fontId="6" fillId="0" borderId="7" xfId="0" applyNumberFormat="1" applyFont="1" applyFill="1" applyBorder="1" applyAlignment="1" applyProtection="1">
      <alignment horizontal="right" vertical="top"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vertical="center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3" fontId="6" fillId="3" borderId="5" xfId="0" applyNumberFormat="1" applyFont="1" applyFill="1" applyBorder="1" applyAlignment="1" applyProtection="1">
      <alignment horizontal="left" vertical="top" wrapText="1"/>
      <protection locked="0"/>
    </xf>
    <xf numFmtId="3" fontId="6" fillId="3" borderId="6" xfId="0" applyNumberFormat="1" applyFont="1" applyFill="1" applyBorder="1" applyAlignment="1" applyProtection="1">
      <alignment horizontal="left" vertical="top" wrapText="1"/>
      <protection locked="0"/>
    </xf>
    <xf numFmtId="3" fontId="6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vertical="top" shrinkToFit="1"/>
    </xf>
    <xf numFmtId="0" fontId="4" fillId="2" borderId="9" xfId="0" applyFont="1" applyFill="1" applyBorder="1" applyAlignment="1">
      <alignment vertical="top" shrinkToFit="1"/>
    </xf>
    <xf numFmtId="0" fontId="4" fillId="2" borderId="10" xfId="0" applyFont="1" applyFill="1" applyBorder="1" applyAlignment="1">
      <alignment vertical="top" shrinkToFi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176" fontId="6" fillId="0" borderId="5" xfId="0" applyNumberFormat="1" applyFont="1" applyBorder="1" applyAlignment="1" applyProtection="1">
      <alignment horizontal="right" vertical="top" wrapText="1"/>
      <protection locked="0"/>
    </xf>
    <xf numFmtId="176" fontId="6" fillId="0" borderId="6" xfId="0" applyNumberFormat="1" applyFont="1" applyBorder="1" applyAlignment="1" applyProtection="1">
      <alignment horizontal="right" vertical="top" wrapText="1"/>
      <protection locked="0"/>
    </xf>
    <xf numFmtId="176" fontId="6" fillId="0" borderId="7" xfId="0" applyNumberFormat="1" applyFont="1" applyBorder="1" applyAlignment="1" applyProtection="1">
      <alignment horizontal="right" vertical="top" wrapText="1"/>
      <protection locked="0"/>
    </xf>
    <xf numFmtId="177" fontId="6" fillId="0" borderId="5" xfId="0" applyNumberFormat="1" applyFont="1" applyBorder="1" applyAlignment="1">
      <alignment horizontal="right" vertical="top" wrapText="1"/>
    </xf>
    <xf numFmtId="177" fontId="6" fillId="0" borderId="6" xfId="0" applyNumberFormat="1" applyFont="1" applyBorder="1" applyAlignment="1">
      <alignment horizontal="right" vertical="top" wrapText="1"/>
    </xf>
    <xf numFmtId="177" fontId="6" fillId="0" borderId="7" xfId="0" applyNumberFormat="1" applyFont="1" applyBorder="1" applyAlignment="1">
      <alignment horizontal="righ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177" fontId="6" fillId="0" borderId="5" xfId="0" applyNumberFormat="1" applyFont="1" applyBorder="1" applyAlignment="1" applyProtection="1">
      <alignment horizontal="right" vertical="top" wrapText="1"/>
      <protection locked="0"/>
    </xf>
    <xf numFmtId="177" fontId="6" fillId="0" borderId="6" xfId="0" applyNumberFormat="1" applyFont="1" applyBorder="1" applyAlignment="1" applyProtection="1">
      <alignment horizontal="right" vertical="top" wrapText="1"/>
      <protection locked="0"/>
    </xf>
    <xf numFmtId="177" fontId="6" fillId="0" borderId="7" xfId="0" applyNumberFormat="1" applyFont="1" applyBorder="1" applyAlignment="1" applyProtection="1">
      <alignment horizontal="righ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 shrinkToFit="1"/>
    </xf>
    <xf numFmtId="177" fontId="6" fillId="0" borderId="5" xfId="0" applyNumberFormat="1" applyFont="1" applyBorder="1" applyAlignment="1" applyProtection="1">
      <alignment horizontal="right" vertical="top" wrapText="1"/>
    </xf>
    <xf numFmtId="177" fontId="6" fillId="0" borderId="6" xfId="0" applyNumberFormat="1" applyFont="1" applyBorder="1" applyAlignment="1" applyProtection="1">
      <alignment horizontal="right" vertical="top" wrapText="1"/>
    </xf>
    <xf numFmtId="177" fontId="6" fillId="0" borderId="7" xfId="0" applyNumberFormat="1" applyFont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</cellXfs>
  <cellStyles count="1">
    <cellStyle name="標準" xfId="0" builtinId="0"/>
  </cellStyles>
  <dxfs count="3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C6204"/>
      <color rgb="FFDB4603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28577</xdr:colOff>
      <xdr:row>25</xdr:row>
      <xdr:rowOff>19051</xdr:rowOff>
    </xdr:from>
    <xdr:to>
      <xdr:col>18</xdr:col>
      <xdr:colOff>152401</xdr:colOff>
      <xdr:row>27</xdr:row>
      <xdr:rowOff>466725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1777" y="8372476"/>
          <a:ext cx="295274" cy="1190624"/>
        </a:xfrm>
        <a:prstGeom prst="leftBrace">
          <a:avLst>
            <a:gd name="adj1" fmla="val 8333"/>
            <a:gd name="adj2" fmla="val 366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29</xdr:col>
      <xdr:colOff>59636</xdr:colOff>
      <xdr:row>15</xdr:row>
      <xdr:rowOff>218661</xdr:rowOff>
    </xdr:from>
    <xdr:to>
      <xdr:col>32</xdr:col>
      <xdr:colOff>13253</xdr:colOff>
      <xdr:row>17</xdr:row>
      <xdr:rowOff>79512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3549" y="4293704"/>
          <a:ext cx="450574" cy="35118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a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）</a:t>
          </a:r>
          <a:endParaRPr kumimoji="1" lang="ja-JP" altLang="en-US" sz="1100" b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>
    <pageSetUpPr fitToPage="1"/>
  </sheetPr>
  <dimension ref="A1:DA35"/>
  <sheetViews>
    <sheetView showGridLines="0" tabSelected="1" view="pageBreakPreview" zoomScale="115" zoomScaleNormal="115" zoomScaleSheetLayoutView="115" workbookViewId="0">
      <selection activeCell="AF26" sqref="AF26:AJ26"/>
    </sheetView>
  </sheetViews>
  <sheetFormatPr defaultColWidth="0" defaultRowHeight="13.5" x14ac:dyDescent="0.15"/>
  <cols>
    <col min="1" max="35" width="2.5" customWidth="1"/>
    <col min="36" max="36" width="1.25" customWidth="1"/>
    <col min="37" max="37" width="3.25" customWidth="1"/>
    <col min="38" max="38" width="60.75" style="23" customWidth="1"/>
    <col min="39" max="46" width="2.25" hidden="1" customWidth="1"/>
    <col min="47" max="16384" width="9.125" hidden="1"/>
  </cols>
  <sheetData>
    <row r="1" spans="1:105" ht="19.5" customHeight="1" x14ac:dyDescent="0.15">
      <c r="A1" t="s">
        <v>59</v>
      </c>
    </row>
    <row r="2" spans="1:105" ht="19.5" customHeight="1" x14ac:dyDescent="0.15">
      <c r="A2" s="3"/>
    </row>
    <row r="3" spans="1:105" ht="19.5" customHeight="1" x14ac:dyDescent="0.15">
      <c r="Q3" s="4" t="s">
        <v>41</v>
      </c>
    </row>
    <row r="4" spans="1:105" ht="19.5" customHeight="1" x14ac:dyDescent="0.15">
      <c r="A4" s="4"/>
    </row>
    <row r="5" spans="1:105" ht="19.5" customHeight="1" x14ac:dyDescent="0.15">
      <c r="G5" s="5"/>
      <c r="S5" s="39" t="s">
        <v>38</v>
      </c>
      <c r="T5" s="39"/>
      <c r="U5" s="39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105" ht="19.5" customHeight="1" x14ac:dyDescent="0.15">
      <c r="A6" s="6"/>
    </row>
    <row r="7" spans="1:105" ht="19.5" customHeight="1" x14ac:dyDescent="0.15">
      <c r="A7" s="7" t="s">
        <v>0</v>
      </c>
      <c r="AL7" s="25"/>
    </row>
    <row r="8" spans="1:105" ht="19.5" customHeight="1" x14ac:dyDescent="0.15">
      <c r="AJ8" s="8" t="s">
        <v>1</v>
      </c>
      <c r="AL8" s="25" t="s">
        <v>57</v>
      </c>
    </row>
    <row r="9" spans="1:105" ht="19.5" customHeight="1" x14ac:dyDescent="0.15">
      <c r="A9" s="40" t="s">
        <v>40</v>
      </c>
      <c r="B9" s="41"/>
      <c r="C9" s="41"/>
      <c r="D9" s="41"/>
      <c r="E9" s="41"/>
      <c r="F9" s="42"/>
      <c r="G9" s="51" t="s">
        <v>39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1" t="s">
        <v>11</v>
      </c>
      <c r="W9" s="52"/>
      <c r="X9" s="52"/>
      <c r="Y9" s="52"/>
      <c r="Z9" s="52"/>
      <c r="AA9" s="52"/>
      <c r="AB9" s="52"/>
      <c r="AC9" s="52"/>
      <c r="AD9" s="61"/>
      <c r="AE9" s="55" t="s">
        <v>42</v>
      </c>
      <c r="AF9" s="56"/>
      <c r="AG9" s="56"/>
      <c r="AH9" s="56"/>
      <c r="AI9" s="56"/>
      <c r="AJ9" s="57"/>
      <c r="AK9" s="22"/>
      <c r="AL9" s="25" t="s">
        <v>58</v>
      </c>
    </row>
    <row r="10" spans="1:105" ht="19.5" customHeight="1" x14ac:dyDescent="0.15">
      <c r="A10" s="43"/>
      <c r="B10" s="44"/>
      <c r="C10" s="44"/>
      <c r="D10" s="44"/>
      <c r="E10" s="44"/>
      <c r="F10" s="45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3"/>
      <c r="W10" s="54"/>
      <c r="X10" s="54"/>
      <c r="Y10" s="54"/>
      <c r="Z10" s="54"/>
      <c r="AA10" s="54"/>
      <c r="AB10" s="54"/>
      <c r="AC10" s="54"/>
      <c r="AD10" s="62"/>
      <c r="AE10" s="58" t="s">
        <v>56</v>
      </c>
      <c r="AF10" s="59"/>
      <c r="AG10" s="59"/>
      <c r="AH10" s="59"/>
      <c r="AI10" s="59"/>
      <c r="AJ10" s="60"/>
      <c r="AK10" s="22"/>
      <c r="AL10" s="24" t="s">
        <v>53</v>
      </c>
    </row>
    <row r="11" spans="1:105" s="20" customFormat="1" ht="25.9" customHeight="1" x14ac:dyDescent="0.15">
      <c r="A11" s="32"/>
      <c r="B11" s="33"/>
      <c r="C11" s="33"/>
      <c r="D11" s="33"/>
      <c r="E11" s="33"/>
      <c r="F11" s="34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  <c r="W11" s="49"/>
      <c r="X11" s="49"/>
      <c r="Y11" s="49"/>
      <c r="Z11" s="49"/>
      <c r="AA11" s="49"/>
      <c r="AB11" s="49"/>
      <c r="AC11" s="49"/>
      <c r="AD11" s="50"/>
      <c r="AE11" s="29"/>
      <c r="AF11" s="30"/>
      <c r="AG11" s="30"/>
      <c r="AH11" s="30"/>
      <c r="AI11" s="30"/>
      <c r="AJ11" s="31"/>
      <c r="AK11" s="27"/>
      <c r="AL11" s="25" t="s">
        <v>54</v>
      </c>
      <c r="CX11" s="20" t="str">
        <f>IF($A11="",IF(OR($G11&lt;&gt;"",$V11&lt;&gt;"",$AE11&gt;0),"×","〇"),"〇")</f>
        <v>〇</v>
      </c>
      <c r="CY11" s="20" t="str">
        <f>IF($G11="",IF(OR($A11&lt;&gt;"",$V11&lt;&gt;"",$AE11&gt;0),"×","〇"),"〇")</f>
        <v>〇</v>
      </c>
      <c r="CZ11" s="20" t="str">
        <f>IF($V11="",IF(OR($A11&lt;&gt;"",$G11&lt;&gt;"",$AE11&gt;0),"×","〇"),"〇")</f>
        <v>〇</v>
      </c>
      <c r="DA11" s="20" t="str">
        <f>IF($AE11&lt;1,IF(OR($A11&lt;&gt;"",$G11&lt;&gt;"",$V11&lt;&gt;""),"×","〇"),"〇")</f>
        <v>〇</v>
      </c>
    </row>
    <row r="12" spans="1:105" s="20" customFormat="1" ht="25.9" customHeight="1" x14ac:dyDescent="0.15">
      <c r="A12" s="32"/>
      <c r="B12" s="33"/>
      <c r="C12" s="33"/>
      <c r="D12" s="33"/>
      <c r="E12" s="33"/>
      <c r="F12" s="34"/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9"/>
      <c r="X12" s="49"/>
      <c r="Y12" s="49"/>
      <c r="Z12" s="49"/>
      <c r="AA12" s="49"/>
      <c r="AB12" s="49"/>
      <c r="AC12" s="49"/>
      <c r="AD12" s="50"/>
      <c r="AE12" s="29"/>
      <c r="AF12" s="30"/>
      <c r="AG12" s="30"/>
      <c r="AH12" s="30"/>
      <c r="AI12" s="30"/>
      <c r="AJ12" s="31"/>
      <c r="AK12" s="27"/>
      <c r="AL12" s="25" t="s">
        <v>55</v>
      </c>
      <c r="CX12" s="20" t="str">
        <f>IF($A12="",IF(OR($G12&lt;&gt;"",$V12&lt;&gt;"",$AE12&gt;0),"×","〇"),"〇")</f>
        <v>〇</v>
      </c>
      <c r="CY12" s="20" t="str">
        <f>IF($G12="",IF(OR($A12&lt;&gt;"",$V12&lt;&gt;"",$AE12&gt;0),"×","〇"),"〇")</f>
        <v>〇</v>
      </c>
      <c r="CZ12" s="20" t="str">
        <f>IF($V12="",IF(OR($A12&lt;&gt;"",$G12&lt;&gt;"",$AE12&gt;0),"×","〇"),"〇")</f>
        <v>〇</v>
      </c>
      <c r="DA12" s="20" t="str">
        <f>IF($AE12&lt;1,IF(OR($A12&lt;&gt;"",$G12&lt;&gt;"",$V12&lt;&gt;""),"×","〇"),"〇")</f>
        <v>〇</v>
      </c>
    </row>
    <row r="13" spans="1:105" s="20" customFormat="1" ht="25.9" customHeight="1" x14ac:dyDescent="0.15">
      <c r="A13" s="32"/>
      <c r="B13" s="33"/>
      <c r="C13" s="33"/>
      <c r="D13" s="33"/>
      <c r="E13" s="33"/>
      <c r="F13" s="34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9"/>
      <c r="X13" s="49"/>
      <c r="Y13" s="49"/>
      <c r="Z13" s="49"/>
      <c r="AA13" s="49"/>
      <c r="AB13" s="49"/>
      <c r="AC13" s="49"/>
      <c r="AD13" s="50"/>
      <c r="AE13" s="29"/>
      <c r="AF13" s="30"/>
      <c r="AG13" s="30"/>
      <c r="AH13" s="30"/>
      <c r="AI13" s="30"/>
      <c r="AJ13" s="31"/>
      <c r="AK13" s="27"/>
      <c r="AL13" s="26"/>
      <c r="CX13" s="20" t="str">
        <f>IF($A13="",IF(OR($G13&lt;&gt;"",$V13&lt;&gt;"",$AE13&gt;0),"×","〇"),"〇")</f>
        <v>〇</v>
      </c>
      <c r="CY13" s="20" t="str">
        <f>IF($G13="",IF(OR($A13&lt;&gt;"",$V13&lt;&gt;"",$AE13&gt;0),"×","〇"),"〇")</f>
        <v>〇</v>
      </c>
      <c r="CZ13" s="20" t="str">
        <f>IF($V13="",IF(OR($A13&lt;&gt;"",$G13&lt;&gt;"",$AE13&gt;0),"×","〇"),"〇")</f>
        <v>〇</v>
      </c>
      <c r="DA13" s="20" t="str">
        <f>IF($AE13&lt;1,IF(OR($A13&lt;&gt;"",$G13&lt;&gt;"",$V13&lt;&gt;""),"×","〇"),"〇")</f>
        <v>〇</v>
      </c>
    </row>
    <row r="14" spans="1:105" s="20" customFormat="1" ht="25.9" customHeight="1" x14ac:dyDescent="0.15">
      <c r="A14" s="32"/>
      <c r="B14" s="33"/>
      <c r="C14" s="33"/>
      <c r="D14" s="33"/>
      <c r="E14" s="33"/>
      <c r="F14" s="34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9"/>
      <c r="X14" s="49"/>
      <c r="Y14" s="49"/>
      <c r="Z14" s="49"/>
      <c r="AA14" s="49"/>
      <c r="AB14" s="49"/>
      <c r="AC14" s="49"/>
      <c r="AD14" s="50"/>
      <c r="AE14" s="29"/>
      <c r="AF14" s="30"/>
      <c r="AG14" s="30"/>
      <c r="AH14" s="30"/>
      <c r="AI14" s="30"/>
      <c r="AJ14" s="31"/>
      <c r="AK14" s="27"/>
      <c r="AL14" s="26"/>
      <c r="CX14" s="20" t="str">
        <f>IF($A14="",IF(OR($G14&lt;&gt;"",$V14&lt;&gt;"",$AE14&gt;0),"×","〇"),"〇")</f>
        <v>〇</v>
      </c>
      <c r="CY14" s="20" t="str">
        <f>IF($G14="",IF(OR($A14&lt;&gt;"",$V14&lt;&gt;"",$AE14&gt;0),"×","〇"),"〇")</f>
        <v>〇</v>
      </c>
      <c r="CZ14" s="20" t="str">
        <f>IF($V14="",IF(OR($A14&lt;&gt;"",$G14&lt;&gt;"",$AE14&gt;0),"×","〇"),"〇")</f>
        <v>〇</v>
      </c>
      <c r="DA14" s="20" t="str">
        <f>IF($AE14&lt;1,IF(OR($A14&lt;&gt;"",$G14&lt;&gt;"",$V14&lt;&gt;""),"×","〇"),"〇")</f>
        <v>〇</v>
      </c>
    </row>
    <row r="15" spans="1:105" s="20" customFormat="1" ht="25.9" customHeight="1" x14ac:dyDescent="0.15">
      <c r="A15" s="32"/>
      <c r="B15" s="33"/>
      <c r="C15" s="33"/>
      <c r="D15" s="33"/>
      <c r="E15" s="33"/>
      <c r="F15" s="34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9"/>
      <c r="X15" s="49"/>
      <c r="Y15" s="49"/>
      <c r="Z15" s="49"/>
      <c r="AA15" s="49"/>
      <c r="AB15" s="49"/>
      <c r="AC15" s="49"/>
      <c r="AD15" s="50"/>
      <c r="AE15" s="29"/>
      <c r="AF15" s="30"/>
      <c r="AG15" s="30"/>
      <c r="AH15" s="30"/>
      <c r="AI15" s="30"/>
      <c r="AJ15" s="31"/>
      <c r="AK15" s="27"/>
      <c r="AL15" s="26"/>
      <c r="CX15" s="20" t="str">
        <f>IF($A15="",IF(OR($G15&lt;&gt;"",$V15&lt;&gt;"",$AE15&gt;0),"×","〇"),"〇")</f>
        <v>〇</v>
      </c>
      <c r="CY15" s="20" t="str">
        <f>IF($G15="",IF(OR($A15&lt;&gt;"",$V15&lt;&gt;"",$AE15&gt;0),"×","〇"),"〇")</f>
        <v>〇</v>
      </c>
      <c r="CZ15" s="20" t="str">
        <f>IF($V15="",IF(OR($A15&lt;&gt;"",$G15&lt;&gt;"",$AE15&gt;0),"×","〇"),"〇")</f>
        <v>〇</v>
      </c>
      <c r="DA15" s="20" t="str">
        <f>IF($AE15&lt;1,IF(OR($A15&lt;&gt;"",$G15&lt;&gt;"",$V15&lt;&gt;""),"×","〇"),"〇")</f>
        <v>〇</v>
      </c>
    </row>
    <row r="16" spans="1:105" ht="19.5" customHeight="1" x14ac:dyDescent="0.15">
      <c r="A16" s="63" t="s">
        <v>36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5"/>
      <c r="AE16" s="81">
        <f ca="1">ExpenseCategoryList!$D$2</f>
        <v>0</v>
      </c>
      <c r="AF16" s="82"/>
      <c r="AG16" s="82"/>
      <c r="AH16" s="82"/>
      <c r="AI16" s="82"/>
      <c r="AJ16" s="83"/>
      <c r="AK16" s="22"/>
    </row>
    <row r="17" spans="1:38" ht="19.5" customHeight="1" x14ac:dyDescent="0.15">
      <c r="A17" s="63" t="s">
        <v>51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5"/>
      <c r="AE17" s="81">
        <f ca="1">IF(ROUNDDOWN(AE16*2/3,0)&gt;=1000000,1000000,ROUNDDOWN(AE16*2/3,0))</f>
        <v>0</v>
      </c>
      <c r="AF17" s="82"/>
      <c r="AG17" s="82"/>
      <c r="AH17" s="82"/>
      <c r="AI17" s="82"/>
      <c r="AJ17" s="83"/>
      <c r="AK17" s="22"/>
    </row>
    <row r="18" spans="1:38" ht="19.5" customHeight="1" x14ac:dyDescent="0.15">
      <c r="A18" s="28" t="s">
        <v>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</row>
    <row r="19" spans="1:38" ht="19.5" customHeight="1" x14ac:dyDescent="0.15">
      <c r="A19" s="28" t="s">
        <v>52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pans="1:38" ht="19.5" customHeight="1" x14ac:dyDescent="0.15">
      <c r="A20" s="79" t="s">
        <v>60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</row>
    <row r="21" spans="1:38" ht="19.5" customHeight="1" x14ac:dyDescent="0.15">
      <c r="A21" s="80" t="s">
        <v>61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</row>
    <row r="22" spans="1:38" ht="19.5" customHeight="1" x14ac:dyDescent="0.15">
      <c r="A22" s="10"/>
    </row>
    <row r="23" spans="1:38" ht="19.5" customHeight="1" x14ac:dyDescent="0.15">
      <c r="A23" s="11" t="s">
        <v>3</v>
      </c>
    </row>
    <row r="24" spans="1:38" ht="19.5" customHeight="1" x14ac:dyDescent="0.15">
      <c r="A24" s="11" t="s">
        <v>4</v>
      </c>
    </row>
    <row r="25" spans="1:38" ht="39" customHeight="1" x14ac:dyDescent="0.15">
      <c r="A25" s="90" t="s">
        <v>5</v>
      </c>
      <c r="B25" s="91"/>
      <c r="C25" s="91"/>
      <c r="D25" s="91"/>
      <c r="E25" s="91"/>
      <c r="F25" s="91"/>
      <c r="G25" s="72" t="s">
        <v>9</v>
      </c>
      <c r="H25" s="73"/>
      <c r="I25" s="73"/>
      <c r="J25" s="73"/>
      <c r="K25" s="73"/>
      <c r="L25" s="74"/>
      <c r="M25" s="72" t="s">
        <v>8</v>
      </c>
      <c r="N25" s="73"/>
      <c r="O25" s="73"/>
      <c r="P25" s="73"/>
      <c r="Q25" s="74"/>
      <c r="T25" s="90" t="s">
        <v>5</v>
      </c>
      <c r="U25" s="90"/>
      <c r="V25" s="90"/>
      <c r="W25" s="90"/>
      <c r="X25" s="90"/>
      <c r="Y25" s="90"/>
      <c r="Z25" s="90"/>
      <c r="AA25" s="93" t="s">
        <v>9</v>
      </c>
      <c r="AB25" s="94"/>
      <c r="AC25" s="94"/>
      <c r="AD25" s="94"/>
      <c r="AE25" s="95"/>
      <c r="AF25" s="86" t="s">
        <v>8</v>
      </c>
      <c r="AG25" s="86"/>
      <c r="AH25" s="86"/>
      <c r="AI25" s="86"/>
      <c r="AJ25" s="86"/>
      <c r="AK25" s="22"/>
    </row>
    <row r="26" spans="1:38" ht="19.5" customHeight="1" x14ac:dyDescent="0.15">
      <c r="A26" s="84" t="s">
        <v>33</v>
      </c>
      <c r="B26" s="85"/>
      <c r="C26" s="85"/>
      <c r="D26" s="85"/>
      <c r="E26" s="85"/>
      <c r="F26" s="85"/>
      <c r="G26" s="75">
        <v>0</v>
      </c>
      <c r="H26" s="76"/>
      <c r="I26" s="76"/>
      <c r="J26" s="76"/>
      <c r="K26" s="76"/>
      <c r="L26" s="77"/>
      <c r="M26" s="35"/>
      <c r="N26" s="36"/>
      <c r="O26" s="36"/>
      <c r="P26" s="36"/>
      <c r="Q26" s="37"/>
      <c r="T26" s="84" t="s">
        <v>27</v>
      </c>
      <c r="U26" s="85"/>
      <c r="V26" s="85"/>
      <c r="W26" s="85"/>
      <c r="X26" s="85"/>
      <c r="Y26" s="85"/>
      <c r="Z26" s="85"/>
      <c r="AA26" s="66">
        <v>0</v>
      </c>
      <c r="AB26" s="67"/>
      <c r="AC26" s="67"/>
      <c r="AD26" s="67"/>
      <c r="AE26" s="68"/>
      <c r="AF26" s="92"/>
      <c r="AG26" s="92"/>
      <c r="AH26" s="92"/>
      <c r="AI26" s="92"/>
      <c r="AJ26" s="92"/>
      <c r="AK26" s="22"/>
    </row>
    <row r="27" spans="1:38" ht="39" customHeight="1" x14ac:dyDescent="0.15">
      <c r="A27" s="84" t="s">
        <v>30</v>
      </c>
      <c r="B27" s="85"/>
      <c r="C27" s="85"/>
      <c r="D27" s="85"/>
      <c r="E27" s="85"/>
      <c r="F27" s="85"/>
      <c r="G27" s="69">
        <v>0</v>
      </c>
      <c r="H27" s="70"/>
      <c r="I27" s="70"/>
      <c r="J27" s="70"/>
      <c r="K27" s="70"/>
      <c r="L27" s="71"/>
      <c r="M27" s="35"/>
      <c r="N27" s="36"/>
      <c r="O27" s="36"/>
      <c r="P27" s="36"/>
      <c r="Q27" s="37"/>
      <c r="T27" s="84" t="s">
        <v>28</v>
      </c>
      <c r="U27" s="85"/>
      <c r="V27" s="85"/>
      <c r="W27" s="85"/>
      <c r="X27" s="85"/>
      <c r="Y27" s="85"/>
      <c r="Z27" s="85"/>
      <c r="AA27" s="66">
        <v>0</v>
      </c>
      <c r="AB27" s="67"/>
      <c r="AC27" s="67"/>
      <c r="AD27" s="67"/>
      <c r="AE27" s="68"/>
      <c r="AF27" s="78"/>
      <c r="AG27" s="78"/>
      <c r="AH27" s="78"/>
      <c r="AI27" s="78"/>
      <c r="AJ27" s="78"/>
      <c r="AK27" s="22"/>
    </row>
    <row r="28" spans="1:38" ht="39" customHeight="1" x14ac:dyDescent="0.15">
      <c r="A28" s="84" t="s">
        <v>31</v>
      </c>
      <c r="B28" s="85"/>
      <c r="C28" s="85"/>
      <c r="D28" s="85"/>
      <c r="E28" s="85"/>
      <c r="F28" s="85"/>
      <c r="G28" s="75">
        <v>0</v>
      </c>
      <c r="H28" s="76"/>
      <c r="I28" s="76"/>
      <c r="J28" s="76"/>
      <c r="K28" s="76"/>
      <c r="L28" s="77"/>
      <c r="M28" s="87"/>
      <c r="N28" s="88"/>
      <c r="O28" s="88"/>
      <c r="P28" s="88"/>
      <c r="Q28" s="89"/>
      <c r="T28" s="84" t="s">
        <v>29</v>
      </c>
      <c r="U28" s="85"/>
      <c r="V28" s="85"/>
      <c r="W28" s="85"/>
      <c r="X28" s="85"/>
      <c r="Y28" s="85"/>
      <c r="Z28" s="85"/>
      <c r="AA28" s="66">
        <v>0</v>
      </c>
      <c r="AB28" s="67"/>
      <c r="AC28" s="67"/>
      <c r="AD28" s="67"/>
      <c r="AE28" s="68"/>
      <c r="AF28" s="78"/>
      <c r="AG28" s="78"/>
      <c r="AH28" s="78"/>
      <c r="AI28" s="78"/>
      <c r="AJ28" s="78"/>
      <c r="AK28" s="22"/>
    </row>
    <row r="29" spans="1:38" ht="19.5" customHeight="1" x14ac:dyDescent="0.15">
      <c r="A29" s="84" t="s">
        <v>32</v>
      </c>
      <c r="B29" s="85"/>
      <c r="C29" s="85"/>
      <c r="D29" s="85"/>
      <c r="E29" s="85"/>
      <c r="F29" s="85"/>
      <c r="G29" s="75">
        <v>0</v>
      </c>
      <c r="H29" s="76"/>
      <c r="I29" s="76"/>
      <c r="J29" s="76"/>
      <c r="K29" s="76"/>
      <c r="L29" s="77"/>
      <c r="M29" s="87"/>
      <c r="N29" s="88"/>
      <c r="O29" s="88"/>
      <c r="P29" s="88"/>
      <c r="Q29" s="89"/>
    </row>
    <row r="30" spans="1:38" ht="39" customHeight="1" x14ac:dyDescent="0.15">
      <c r="A30" s="84" t="s">
        <v>10</v>
      </c>
      <c r="B30" s="85"/>
      <c r="C30" s="85"/>
      <c r="D30" s="85"/>
      <c r="E30" s="85"/>
      <c r="F30" s="85"/>
      <c r="G30" s="81">
        <f>G26+G27+G28+G29</f>
        <v>0</v>
      </c>
      <c r="H30" s="82"/>
      <c r="I30" s="82"/>
      <c r="J30" s="82"/>
      <c r="K30" s="82"/>
      <c r="L30" s="83"/>
      <c r="M30" s="35"/>
      <c r="N30" s="36"/>
      <c r="O30" s="36"/>
      <c r="P30" s="36"/>
      <c r="Q30" s="37"/>
      <c r="AL30" s="24" t="s">
        <v>62</v>
      </c>
    </row>
    <row r="31" spans="1:38" ht="19.5" customHeight="1" x14ac:dyDescent="0.15">
      <c r="A31" s="12"/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5"/>
      <c r="M31" s="13"/>
      <c r="N31" s="13"/>
      <c r="O31" s="13"/>
      <c r="P31" s="13"/>
    </row>
    <row r="32" spans="1:38" ht="19.5" customHeight="1" x14ac:dyDescent="0.15">
      <c r="A32" s="9" t="s">
        <v>6</v>
      </c>
    </row>
    <row r="33" spans="1:1" ht="19.5" customHeight="1" x14ac:dyDescent="0.15">
      <c r="A33" s="9" t="s">
        <v>34</v>
      </c>
    </row>
    <row r="34" spans="1:1" ht="19.5" customHeight="1" x14ac:dyDescent="0.15">
      <c r="A34" s="9" t="s">
        <v>7</v>
      </c>
    </row>
    <row r="35" spans="1:1" ht="19.5" customHeight="1" x14ac:dyDescent="0.15">
      <c r="A35" s="16" t="s">
        <v>35</v>
      </c>
    </row>
  </sheetData>
  <sheetProtection formatRows="0" insertRows="0" deleteRows="0" selectLockedCells="1"/>
  <dataConsolidate/>
  <mergeCells count="65">
    <mergeCell ref="A27:F27"/>
    <mergeCell ref="T27:Z27"/>
    <mergeCell ref="M27:Q27"/>
    <mergeCell ref="M28:Q28"/>
    <mergeCell ref="AF26:AJ26"/>
    <mergeCell ref="T25:Z25"/>
    <mergeCell ref="AA25:AE25"/>
    <mergeCell ref="AF25:AJ25"/>
    <mergeCell ref="G14:U14"/>
    <mergeCell ref="V14:AD14"/>
    <mergeCell ref="AE14:AJ14"/>
    <mergeCell ref="T26:Z26"/>
    <mergeCell ref="AE16:AJ16"/>
    <mergeCell ref="M25:Q25"/>
    <mergeCell ref="M26:Q26"/>
    <mergeCell ref="AF28:AJ28"/>
    <mergeCell ref="A30:F30"/>
    <mergeCell ref="A29:F29"/>
    <mergeCell ref="A28:F28"/>
    <mergeCell ref="G30:L30"/>
    <mergeCell ref="AA28:AE28"/>
    <mergeCell ref="T28:Z28"/>
    <mergeCell ref="M29:Q29"/>
    <mergeCell ref="G29:L29"/>
    <mergeCell ref="G28:L28"/>
    <mergeCell ref="G27:L27"/>
    <mergeCell ref="A15:F15"/>
    <mergeCell ref="AE13:AJ13"/>
    <mergeCell ref="G25:L25"/>
    <mergeCell ref="G26:L26"/>
    <mergeCell ref="G15:U15"/>
    <mergeCell ref="V15:AD15"/>
    <mergeCell ref="AE15:AJ15"/>
    <mergeCell ref="AF27:AJ27"/>
    <mergeCell ref="A18:AK18"/>
    <mergeCell ref="A20:AK20"/>
    <mergeCell ref="A21:AK21"/>
    <mergeCell ref="AE17:AJ17"/>
    <mergeCell ref="G13:U13"/>
    <mergeCell ref="V13:AD13"/>
    <mergeCell ref="AA27:AE27"/>
    <mergeCell ref="G12:U12"/>
    <mergeCell ref="A13:F13"/>
    <mergeCell ref="A16:AD16"/>
    <mergeCell ref="A17:AD17"/>
    <mergeCell ref="AA26:AE26"/>
    <mergeCell ref="V12:AD12"/>
    <mergeCell ref="A26:F26"/>
    <mergeCell ref="A25:F25"/>
    <mergeCell ref="A19:AK19"/>
    <mergeCell ref="AE12:AJ12"/>
    <mergeCell ref="A14:F14"/>
    <mergeCell ref="M30:Q30"/>
    <mergeCell ref="V5:AJ5"/>
    <mergeCell ref="S5:U5"/>
    <mergeCell ref="A9:F10"/>
    <mergeCell ref="A11:F11"/>
    <mergeCell ref="G11:U11"/>
    <mergeCell ref="V11:AD11"/>
    <mergeCell ref="AE11:AJ11"/>
    <mergeCell ref="G9:U10"/>
    <mergeCell ref="AE9:AJ9"/>
    <mergeCell ref="AE10:AJ10"/>
    <mergeCell ref="V9:AD10"/>
    <mergeCell ref="A12:F12"/>
  </mergeCells>
  <phoneticPr fontId="11"/>
  <conditionalFormatting sqref="AA26">
    <cfRule type="expression" dxfId="36" priority="145">
      <formula>OR($AE$17&lt;&gt;$G$27,$AA$26="")</formula>
    </cfRule>
  </conditionalFormatting>
  <conditionalFormatting sqref="A11">
    <cfRule type="expression" dxfId="35" priority="87">
      <formula>$CX11="×"</formula>
    </cfRule>
  </conditionalFormatting>
  <conditionalFormatting sqref="G11">
    <cfRule type="expression" dxfId="34" priority="86">
      <formula>$CY11="×"</formula>
    </cfRule>
  </conditionalFormatting>
  <conditionalFormatting sqref="AE11">
    <cfRule type="expression" dxfId="33" priority="84">
      <formula>$DA11="×"</formula>
    </cfRule>
  </conditionalFormatting>
  <conditionalFormatting sqref="V11">
    <cfRule type="expression" dxfId="32" priority="83">
      <formula>$CZ11="×"</formula>
    </cfRule>
  </conditionalFormatting>
  <conditionalFormatting sqref="AE13">
    <cfRule type="expression" dxfId="31" priority="74">
      <formula>$DA13="×"</formula>
    </cfRule>
  </conditionalFormatting>
  <conditionalFormatting sqref="A12">
    <cfRule type="expression" dxfId="30" priority="72">
      <formula>$CX12="×"</formula>
    </cfRule>
  </conditionalFormatting>
  <conditionalFormatting sqref="G12">
    <cfRule type="expression" dxfId="29" priority="71">
      <formula>$CY12="×"</formula>
    </cfRule>
  </conditionalFormatting>
  <conditionalFormatting sqref="AE12">
    <cfRule type="expression" dxfId="28" priority="69">
      <formula>$DA12="×"</formula>
    </cfRule>
  </conditionalFormatting>
  <conditionalFormatting sqref="V12">
    <cfRule type="expression" dxfId="27" priority="68">
      <formula>$CZ12="×"</formula>
    </cfRule>
  </conditionalFormatting>
  <conditionalFormatting sqref="M28">
    <cfRule type="expression" dxfId="26" priority="65">
      <formula>AND($G$28&gt;0,$M$28="")</formula>
    </cfRule>
  </conditionalFormatting>
  <conditionalFormatting sqref="M29">
    <cfRule type="expression" dxfId="25" priority="64">
      <formula>AND($G$29&gt;0,$M$29="")</formula>
    </cfRule>
  </conditionalFormatting>
  <conditionalFormatting sqref="G28">
    <cfRule type="expression" dxfId="24" priority="63">
      <formula>OR(AE16&lt;&gt;$G$30,$G$28="")</formula>
    </cfRule>
  </conditionalFormatting>
  <conditionalFormatting sqref="A13">
    <cfRule type="expression" dxfId="23" priority="61">
      <formula>$CX13="×"</formula>
    </cfRule>
  </conditionalFormatting>
  <conditionalFormatting sqref="G13">
    <cfRule type="expression" dxfId="22" priority="60">
      <formula>$CY13="×"</formula>
    </cfRule>
  </conditionalFormatting>
  <conditionalFormatting sqref="V13">
    <cfRule type="expression" dxfId="21" priority="59">
      <formula>$CZ13="×"</formula>
    </cfRule>
  </conditionalFormatting>
  <conditionalFormatting sqref="AA27">
    <cfRule type="expression" dxfId="20" priority="58">
      <formula>OR($AE$17&lt;&gt;$G$27,$AA$27="")</formula>
    </cfRule>
  </conditionalFormatting>
  <conditionalFormatting sqref="AA28">
    <cfRule type="expression" dxfId="19" priority="51">
      <formula>OR($AE$17&lt;&gt;$G$27,$AA$28="")</formula>
    </cfRule>
  </conditionalFormatting>
  <conditionalFormatting sqref="AF27">
    <cfRule type="expression" dxfId="18" priority="50">
      <formula>AND($AA$27&gt;0,$AF$27="")</formula>
    </cfRule>
  </conditionalFormatting>
  <conditionalFormatting sqref="AF28">
    <cfRule type="expression" dxfId="17" priority="48">
      <formula>AND($AA$28&gt;0,$AF$28="")</formula>
    </cfRule>
  </conditionalFormatting>
  <conditionalFormatting sqref="A14">
    <cfRule type="expression" dxfId="16" priority="17">
      <formula>$CX14="×"</formula>
    </cfRule>
  </conditionalFormatting>
  <conditionalFormatting sqref="G14">
    <cfRule type="expression" dxfId="15" priority="16">
      <formula>$CY14="×"</formula>
    </cfRule>
  </conditionalFormatting>
  <conditionalFormatting sqref="AE14">
    <cfRule type="expression" dxfId="14" priority="14">
      <formula>$DA14="×"</formula>
    </cfRule>
  </conditionalFormatting>
  <conditionalFormatting sqref="V14">
    <cfRule type="expression" dxfId="13" priority="13">
      <formula>$CZ14="×"</formula>
    </cfRule>
  </conditionalFormatting>
  <conditionalFormatting sqref="A15">
    <cfRule type="expression" dxfId="12" priority="12">
      <formula>$CX15="×"</formula>
    </cfRule>
  </conditionalFormatting>
  <conditionalFormatting sqref="G15">
    <cfRule type="expression" dxfId="11" priority="11">
      <formula>$CY15="×"</formula>
    </cfRule>
  </conditionalFormatting>
  <conditionalFormatting sqref="AE15">
    <cfRule type="expression" dxfId="10" priority="9">
      <formula>$DA15="×"</formula>
    </cfRule>
  </conditionalFormatting>
  <conditionalFormatting sqref="V15">
    <cfRule type="expression" dxfId="9" priority="8">
      <formula>$CZ15="×"</formula>
    </cfRule>
  </conditionalFormatting>
  <conditionalFormatting sqref="V5:AJ5">
    <cfRule type="expression" dxfId="8" priority="2">
      <formula>$V$5=""</formula>
    </cfRule>
  </conditionalFormatting>
  <conditionalFormatting sqref="AE10:AJ10">
    <cfRule type="expression" dxfId="7" priority="1">
      <formula>AND($AE$10&lt;&gt;"（税込）", $AE$10&lt;&gt;"（税抜）")</formula>
    </cfRule>
  </conditionalFormatting>
  <conditionalFormatting sqref="G26">
    <cfRule type="expression" dxfId="6" priority="156">
      <formula>OR(AE16&lt;&gt;G30,$G$26="")</formula>
    </cfRule>
  </conditionalFormatting>
  <conditionalFormatting sqref="G29">
    <cfRule type="expression" dxfId="5" priority="157">
      <formula>OR(AE16&lt;&gt;G30,$G$29="")</formula>
    </cfRule>
  </conditionalFormatting>
  <dataValidations count="3">
    <dataValidation type="whole" operator="greaterThanOrEqual" allowBlank="1" showInputMessage="1" showErrorMessage="1" sqref="AE11:AE15" xr:uid="{00000000-0002-0000-0000-000001000000}">
      <formula1>0</formula1>
    </dataValidation>
    <dataValidation type="textLength" allowBlank="1" showInputMessage="1" showErrorMessage="1" sqref="V11:V15 G11:G15" xr:uid="{00000000-0002-0000-0000-000002000000}">
      <formula1>0</formula1>
      <formula2>100</formula2>
    </dataValidation>
    <dataValidation type="list" allowBlank="1" showInputMessage="1" sqref="AE10:AJ10" xr:uid="{00000000-0002-0000-0000-000003000000}">
      <formula1>"（税抜）,（税込）"</formula1>
    </dataValidation>
  </dataValidations>
  <pageMargins left="0.82677165354330717" right="0.70866141732283472" top="0.74803149606299213" bottom="0.74803149606299213" header="0.31496062992125984" footer="0.31496062992125984"/>
  <pageSetup paperSize="9" scale="94" fitToHeight="0" orientation="portrait" horizontalDpi="4294967293" r:id="rId1"/>
  <headerFooter differentFirst="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" id="{88321B3D-48A5-4C12-9008-2BC23D28937B}">
            <xm:f>AND(A11="⑪設備処分費",ExpenseCategoryList!$J$2="×")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AE11</xm:sqref>
        </x14:conditionalFormatting>
        <x14:conditionalFormatting xmlns:xm="http://schemas.microsoft.com/office/excel/2006/main">
          <x14:cfRule type="expression" priority="75" id="{28D68D44-C285-4B59-A197-AB9CAC2EC72F}">
            <xm:f>AND(A13="⑪設備処分費",ExpenseCategoryList!$J$2="×")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AE13</xm:sqref>
        </x14:conditionalFormatting>
        <x14:conditionalFormatting xmlns:xm="http://schemas.microsoft.com/office/excel/2006/main">
          <x14:cfRule type="expression" priority="70" id="{E5DB5D30-F83A-40BD-B6C6-DCA0F550BD5D}">
            <xm:f>AND(A12="⑪設備処分費",ExpenseCategoryList!$J$2="×")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AE12</xm:sqref>
        </x14:conditionalFormatting>
        <x14:conditionalFormatting xmlns:xm="http://schemas.microsoft.com/office/excel/2006/main">
          <x14:cfRule type="expression" priority="15" id="{661D0062-B3B1-4727-8FB2-49E7986AB535}">
            <xm:f>AND(A14="⑪設備処分費",ExpenseCategoryList!$J$2="×")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expression" priority="10" id="{73C41E46-2CB0-4CFA-A05E-DABAC8BAFEEF}">
            <xm:f>AND(A15="⑪設備処分費",ExpenseCategoryList!$J$2="×")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ExpenseCategoryList!$B$2:$B$15</xm:f>
          </x14:formula1>
          <xm:sqref>A11:A15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ExpenseCategoryListSheet"/>
  <dimension ref="A1:K14"/>
  <sheetViews>
    <sheetView topLeftCell="B1" workbookViewId="0">
      <selection activeCell="J15" sqref="J15"/>
    </sheetView>
  </sheetViews>
  <sheetFormatPr defaultRowHeight="13.5" x14ac:dyDescent="0.15"/>
  <cols>
    <col min="2" max="2" width="17.25" bestFit="1" customWidth="1"/>
    <col min="3" max="3" width="33.75" bestFit="1" customWidth="1"/>
    <col min="4" max="4" width="19.5" customWidth="1"/>
    <col min="6" max="6" width="17.125" bestFit="1" customWidth="1"/>
    <col min="7" max="7" width="13.5" customWidth="1"/>
    <col min="8" max="8" width="19.125" bestFit="1" customWidth="1"/>
    <col min="9" max="9" width="18.25" bestFit="1" customWidth="1"/>
    <col min="10" max="10" width="19" bestFit="1" customWidth="1"/>
    <col min="11" max="11" width="33.25" bestFit="1" customWidth="1"/>
  </cols>
  <sheetData>
    <row r="1" spans="1:11" x14ac:dyDescent="0.15">
      <c r="A1" s="2" t="s">
        <v>24</v>
      </c>
      <c r="B1" s="2" t="s">
        <v>25</v>
      </c>
      <c r="C1" s="2" t="s">
        <v>26</v>
      </c>
      <c r="D1" s="2" t="s">
        <v>45</v>
      </c>
      <c r="E1" s="2" t="s">
        <v>43</v>
      </c>
      <c r="F1" s="18" t="s">
        <v>46</v>
      </c>
      <c r="G1" s="2" t="s">
        <v>44</v>
      </c>
      <c r="H1" s="2" t="s">
        <v>49</v>
      </c>
      <c r="I1" s="17" t="s">
        <v>47</v>
      </c>
      <c r="J1" s="2" t="s">
        <v>48</v>
      </c>
      <c r="K1" s="2" t="s">
        <v>50</v>
      </c>
    </row>
    <row r="2" spans="1:11" x14ac:dyDescent="0.15">
      <c r="A2" s="1">
        <v>1</v>
      </c>
      <c r="B2" s="1" t="s">
        <v>37</v>
      </c>
      <c r="C2" s="1">
        <v>1</v>
      </c>
      <c r="D2" s="1">
        <f ca="1">SUM(補助事業計画書②!$AE$11:OFFSET(補助事業計画書②!AE16,-1,1,1,1))</f>
        <v>0</v>
      </c>
      <c r="E2" s="1" t="e">
        <f>IF(OR(補助事業計画書②!#REF!="☑",補助事業計画書②!#REF!="☑"),1000000,500000)</f>
        <v>#REF!</v>
      </c>
      <c r="F2" s="1">
        <f ca="1">ROUNDDOWN(補助事業計画書②!AE16*2/3,0)</f>
        <v>0</v>
      </c>
      <c r="G2" s="1" t="e">
        <f ca="1">IF(F2&gt;E2,E2,F2)</f>
        <v>#REF!</v>
      </c>
      <c r="H2" s="1">
        <f ca="1">ROUNDDOWN(補助事業計画書②!AE16/2,0)</f>
        <v>0</v>
      </c>
      <c r="I2" s="1">
        <f>SUMIF(補助事業計画書②!A:A,"⑪設備処分費",補助事業計画書②!AE:AE)</f>
        <v>0</v>
      </c>
      <c r="J2" s="19" t="str">
        <f ca="1">IF(I2&lt;=H2,"○","×")</f>
        <v>○</v>
      </c>
      <c r="K2" s="19" t="e">
        <f>IF(AND(補助事業計画書②!#REF!="☑",補助事業計画書②!#REF!="☑"),"×","○")</f>
        <v>#REF!</v>
      </c>
    </row>
    <row r="3" spans="1:11" x14ac:dyDescent="0.15">
      <c r="A3" s="1">
        <v>2</v>
      </c>
      <c r="B3" s="1" t="s">
        <v>12</v>
      </c>
      <c r="C3" s="1">
        <v>1</v>
      </c>
    </row>
    <row r="4" spans="1:11" x14ac:dyDescent="0.15">
      <c r="A4" s="1">
        <v>3</v>
      </c>
      <c r="B4" s="1" t="s">
        <v>13</v>
      </c>
      <c r="C4" s="1">
        <v>1</v>
      </c>
      <c r="J4" s="21"/>
    </row>
    <row r="5" spans="1:11" x14ac:dyDescent="0.15">
      <c r="A5" s="1">
        <v>4</v>
      </c>
      <c r="B5" s="1" t="s">
        <v>14</v>
      </c>
      <c r="C5" s="1">
        <v>1</v>
      </c>
      <c r="J5" s="21"/>
    </row>
    <row r="6" spans="1:11" x14ac:dyDescent="0.15">
      <c r="A6" s="1">
        <v>5</v>
      </c>
      <c r="B6" s="1" t="s">
        <v>15</v>
      </c>
      <c r="C6" s="1">
        <v>1</v>
      </c>
    </row>
    <row r="7" spans="1:11" x14ac:dyDescent="0.15">
      <c r="A7" s="1">
        <v>6</v>
      </c>
      <c r="B7" s="1" t="s">
        <v>16</v>
      </c>
      <c r="C7" s="1">
        <v>1</v>
      </c>
    </row>
    <row r="8" spans="1:11" x14ac:dyDescent="0.15">
      <c r="A8" s="1">
        <v>7</v>
      </c>
      <c r="B8" s="1" t="s">
        <v>17</v>
      </c>
      <c r="C8" s="1">
        <v>1</v>
      </c>
    </row>
    <row r="9" spans="1:11" x14ac:dyDescent="0.15">
      <c r="A9" s="1">
        <v>8</v>
      </c>
      <c r="B9" s="1" t="s">
        <v>18</v>
      </c>
      <c r="C9" s="1">
        <v>1</v>
      </c>
    </row>
    <row r="10" spans="1:11" x14ac:dyDescent="0.15">
      <c r="A10" s="1">
        <v>9</v>
      </c>
      <c r="B10" s="1" t="s">
        <v>19</v>
      </c>
      <c r="C10" s="1">
        <v>1</v>
      </c>
    </row>
    <row r="11" spans="1:11" x14ac:dyDescent="0.15">
      <c r="A11" s="1">
        <v>10</v>
      </c>
      <c r="B11" s="1" t="s">
        <v>20</v>
      </c>
      <c r="C11" s="1">
        <v>1</v>
      </c>
    </row>
    <row r="12" spans="1:11" x14ac:dyDescent="0.15">
      <c r="A12" s="1">
        <v>11</v>
      </c>
      <c r="B12" s="1" t="s">
        <v>21</v>
      </c>
      <c r="C12" s="1">
        <v>2</v>
      </c>
    </row>
    <row r="13" spans="1:11" x14ac:dyDescent="0.15">
      <c r="A13" s="1">
        <v>12</v>
      </c>
      <c r="B13" s="1" t="s">
        <v>22</v>
      </c>
      <c r="C13" s="1">
        <v>1</v>
      </c>
    </row>
    <row r="14" spans="1:11" x14ac:dyDescent="0.15">
      <c r="A14" s="1">
        <v>13</v>
      </c>
      <c r="B14" s="1" t="s">
        <v>23</v>
      </c>
      <c r="C14" s="1">
        <v>1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補助事業計画書②</vt:lpstr>
      <vt:lpstr>ExpenseCategoryList</vt:lpstr>
      <vt:lpstr>補助事業計画書②!_Hlk3285324</vt:lpstr>
      <vt:lpstr>補助事業計画書②!Print_Area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土岐商工会議所</cp:lastModifiedBy>
  <cp:lastPrinted>2021-10-25T02:21:54Z</cp:lastPrinted>
  <dcterms:created xsi:type="dcterms:W3CDTF">2020-03-24T00:10:15Z</dcterms:created>
  <dcterms:modified xsi:type="dcterms:W3CDTF">2021-10-25T02:22:05Z</dcterms:modified>
</cp:coreProperties>
</file>